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6_0.bin" ContentType="application/vnd.openxmlformats-officedocument.oleObject"/>
  <Override PartName="/xl/embeddings/oleObject_1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16" sheetId="1" r:id="rId1"/>
    <sheet name="15" sheetId="2" r:id="rId2"/>
    <sheet name="14" sheetId="3" r:id="rId3"/>
    <sheet name="13" sheetId="4" r:id="rId4"/>
    <sheet name="12" sheetId="5" r:id="rId5"/>
    <sheet name="11" sheetId="6" r:id="rId6"/>
    <sheet name="10" sheetId="7" r:id="rId7"/>
    <sheet name="9" sheetId="8" r:id="rId8"/>
    <sheet name="8" sheetId="9" r:id="rId9"/>
    <sheet name="7" sheetId="10" r:id="rId10"/>
    <sheet name="6" sheetId="11" r:id="rId11"/>
    <sheet name="5" sheetId="12" r:id="rId12"/>
    <sheet name="4" sheetId="13" r:id="rId13"/>
    <sheet name="3" sheetId="14" r:id="rId14"/>
    <sheet name="2" sheetId="15" r:id="rId15"/>
    <sheet name="1" sheetId="16" r:id="rId16"/>
    <sheet name="НОРМАТИВЫ" sheetId="17" r:id="rId17"/>
  </sheets>
  <definedNames/>
  <calcPr fullCalcOnLoad="1"/>
</workbook>
</file>

<file path=xl/sharedStrings.xml><?xml version="1.0" encoding="utf-8"?>
<sst xmlns="http://schemas.openxmlformats.org/spreadsheetml/2006/main" count="1264" uniqueCount="249">
  <si>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</si>
  <si>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</si>
  <si>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</si>
  <si>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</si>
  <si>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</si>
  <si>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</si>
  <si>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</si>
  <si>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</si>
  <si>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</si>
  <si>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</si>
  <si>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</si>
  <si>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</si>
  <si>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</si>
  <si>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</si>
  <si>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</si>
  <si>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</si>
  <si>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</si>
  <si>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</si>
  <si>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</si>
  <si>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</si>
  <si>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</si>
  <si>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</si>
  <si>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</si>
  <si>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</si>
  <si>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</si>
  <si>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</si>
  <si>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</si>
  <si>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</si>
  <si>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</si>
  <si>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</si>
  <si>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</si>
  <si>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</si>
  <si>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</si>
  <si>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</si>
  <si>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</si>
  <si>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</si>
  <si>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</si>
  <si>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</si>
  <si>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</si>
  <si>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</si>
  <si>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</si>
  <si>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</si>
  <si>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</si>
  <si>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</si>
  <si>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</si>
  <si>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</si>
  <si>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</si>
  <si>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</si>
  <si>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</si>
  <si>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</si>
  <si>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</si>
  <si>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</si>
  <si>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</si>
  <si>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</si>
  <si>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</si>
  <si>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</si>
  <si>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</si>
  <si>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</si>
  <si>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</si>
  <si>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</si>
  <si>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</si>
  <si>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</si>
  <si>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</si>
  <si>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</si>
  <si>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</si>
  <si>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</si>
  <si>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</si>
  <si>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</si>
  <si>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</si>
  <si>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</si>
  <si>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</si>
  <si>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</si>
  <si>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</si>
  <si>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</si>
  <si>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</si>
  <si>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</si>
  <si>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</si>
  <si>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</si>
  <si>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</si>
  <si>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</si>
  <si>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</si>
  <si>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</si>
  <si>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</si>
  <si>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</si>
  <si>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</si>
  <si>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</si>
  <si>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</si>
  <si>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</si>
  <si>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</si>
  <si>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</si>
  <si>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</si>
  <si>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</si>
  <si>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</si>
  <si>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</si>
  <si>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</si>
  <si>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</si>
  <si>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</si>
  <si>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</si>
  <si>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</si>
  <si>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</si>
  <si>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</si>
  <si>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</si>
  <si>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</si>
  <si>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</si>
  <si>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</si>
  <si>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</si>
  <si>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</si>
  <si>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</si>
  <si>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</si>
  <si>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</si>
  <si>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</si>
  <si>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</si>
  <si>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</si>
  <si>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</si>
  <si>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</si>
  <si>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</si>
  <si>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</si>
  <si>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</si>
  <si>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</si>
  <si>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</si>
  <si>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</si>
  <si>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</si>
  <si>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</si>
  <si>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</si>
  <si>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</si>
  <si>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</si>
  <si>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</si>
  <si>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</si>
  <si>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</si>
  <si>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</si>
  <si>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</si>
  <si>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</si>
  <si>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</si>
  <si>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</si>
  <si>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</si>
  <si>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</si>
  <si>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</si>
  <si>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</si>
  <si>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</si>
  <si>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</si>
  <si>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</si>
  <si>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</si>
  <si>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</si>
  <si>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</si>
  <si>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</si>
  <si>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</si>
  <si>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</si>
  <si>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</si>
  <si>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</si>
  <si>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</si>
  <si>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</si>
  <si>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</si>
  <si>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</si>
  <si>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</si>
  <si>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</si>
  <si>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</si>
  <si>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</si>
  <si>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</si>
  <si>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</si>
  <si>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</si>
  <si>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</si>
  <si>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</si>
  <si>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</si>
  <si>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</si>
  <si>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</si>
  <si>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</si>
  <si>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</si>
  <si>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</si>
  <si>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</si>
  <si>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</si>
  <si>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</si>
  <si>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</si>
  <si>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</si>
  <si>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</si>
  <si>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</si>
  <si>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</si>
  <si>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</si>
  <si>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</si>
  <si>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</si>
  <si>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</si>
  <si>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</si>
  <si>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</si>
  <si>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</si>
  <si>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</si>
  <si>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</si>
  <si>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</si>
  <si>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</si>
  <si>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</si>
  <si>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</si>
  <si>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</si>
  <si>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</si>
  <si>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</si>
  <si>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</si>
  <si>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</si>
  <si>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</si>
  <si>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</si>
  <si>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</si>
  <si>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</si>
  <si>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</si>
  <si>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</si>
  <si>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</si>
  <si>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</si>
  <si>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</si>
  <si>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</si>
  <si>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</si>
  <si>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</si>
  <si>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</si>
  <si>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</si>
  <si>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</si>
  <si>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</si>
  <si>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Евтеенко</t>
  </si>
  <si>
    <t>Юлия</t>
  </si>
  <si>
    <t>Азов</t>
  </si>
  <si>
    <t>Десятый интернет-турнир "Мудрый король" до 18 лет, до 21 года, 4 января 2021г.</t>
  </si>
  <si>
    <t>Одиннадцатый интернет-турнир "Мудрый король" до 18 лет, 14 февраля 2021г.</t>
  </si>
  <si>
    <t>Двенадцатый интернет-турнир "Мудрый король" до 18 лет, 7 марта 2021г.</t>
  </si>
  <si>
    <t>Тринадцатый интернет-турнир "Мудрый король" до 15 лет, 10 мая 2021г.</t>
  </si>
  <si>
    <t>Волгоградская обл.</t>
  </si>
  <si>
    <t>Антипов</t>
  </si>
  <si>
    <t>Арсений</t>
  </si>
  <si>
    <t xml:space="preserve">Лисицин </t>
  </si>
  <si>
    <t>Алексей</t>
  </si>
  <si>
    <t>Шурупов</t>
  </si>
  <si>
    <t>Марк</t>
  </si>
  <si>
    <t>Казаков</t>
  </si>
  <si>
    <t>Вышинская</t>
  </si>
  <si>
    <t>Кира</t>
  </si>
  <si>
    <t>Бутко</t>
  </si>
  <si>
    <t>Сургут</t>
  </si>
  <si>
    <t>Кошелева</t>
  </si>
  <si>
    <t>Надежда</t>
  </si>
  <si>
    <t>В ЧЕСТЬ ДНЯ ПОБЕДЫ</t>
  </si>
  <si>
    <t>Итоги предыдущих турниров приведены в нижнем левом углу, кликните по номеру турнира!</t>
  </si>
  <si>
    <t>Кликни мышкой внизу в левом углу, чтобы посмотреть итоги турниров и нормативы!</t>
  </si>
  <si>
    <t>Четырнадцатый интернет-турнир "Мудрый король" до 19 лет, 12 сентября 2021г.</t>
  </si>
  <si>
    <t>Ковшов</t>
  </si>
  <si>
    <t>Владимир</t>
  </si>
  <si>
    <t>Еременко</t>
  </si>
  <si>
    <t>Константин</t>
  </si>
  <si>
    <t>Карпенина</t>
  </si>
  <si>
    <t>Жугина</t>
  </si>
  <si>
    <t>Пятнадцатый интернет-турнир "Мудрый король" до 19 лет, 8 октября 2021г.</t>
  </si>
  <si>
    <t>Хаиров</t>
  </si>
  <si>
    <t>Тимур</t>
  </si>
  <si>
    <t>Соколов-Добрев</t>
  </si>
  <si>
    <t>Лапин</t>
  </si>
  <si>
    <t>Ставрополь</t>
  </si>
  <si>
    <t>Волжский, Волгоградская</t>
  </si>
  <si>
    <t>Шестнадцатый интернет-турнир "Мудрый король" до 19 лет, 7 ноября 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</si>
</sst>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  <font>
      <sz val="10"/>
      <color indexed="60"/>
      <name val="Arial Cyr"/>
      <family val="0"/>
    </font>
    <font>
      <b/>
      <sz val="14"/>
      <color indexed="12"/>
      <name val="Arial Cyr"/>
      <family val="0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28" xfId="0" applyFont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19" borderId="32" xfId="0" applyFont="1" applyFill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49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53" xfId="0" applyFont="1" applyFill="1" applyBorder="1" applyAlignment="1">
      <alignment horizontal="center"/>
    </xf>
    <xf numFmtId="0" fontId="1" fillId="25" borderId="54" xfId="0" applyFont="1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25" borderId="44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51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12" fillId="25" borderId="53" xfId="0" applyFont="1" applyFill="1" applyBorder="1" applyAlignment="1">
      <alignment horizontal="center"/>
    </xf>
    <xf numFmtId="0" fontId="10" fillId="25" borderId="5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13"/>
  <sheetViews>
    <sheetView tabSelected="1" zoomScale="75" zoomScaleNormal="75" workbookViewId="0" topLeftCell="A1">
      <selection activeCell="E17" sqref="E17"/>
    </sheetView>
  </sheetViews>
  <sheetFormatPr defaultColWidth="9.00390625" defaultRowHeight="12.75"/>
  <cols>
    <col min="1" max="1" width="14.125" style="62" customWidth="1"/>
    <col min="2" max="2" width="12.12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248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15" t="s">
        <v>4</v>
      </c>
      <c r="F3" s="117" t="s">
        <v>167</v>
      </c>
      <c r="G3" s="118"/>
      <c r="H3" s="118"/>
      <c r="I3" s="118"/>
      <c r="J3" s="118"/>
      <c r="K3" s="118"/>
      <c r="L3" s="118"/>
      <c r="M3" s="119"/>
      <c r="N3" s="120" t="s">
        <v>15</v>
      </c>
      <c r="O3" s="122" t="s">
        <v>17</v>
      </c>
    </row>
    <row r="4" spans="1:15" ht="13.5" thickBot="1">
      <c r="A4" s="110"/>
      <c r="B4" s="112"/>
      <c r="C4" s="114"/>
      <c r="D4" s="114"/>
      <c r="E4" s="11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1"/>
      <c r="O4" s="123"/>
    </row>
    <row r="5" spans="1:15" ht="15">
      <c r="A5" s="67" t="s">
        <v>155</v>
      </c>
      <c r="B5" s="68" t="s">
        <v>78</v>
      </c>
      <c r="C5" s="69" t="s">
        <v>20</v>
      </c>
      <c r="D5" s="68" t="s">
        <v>21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2</v>
      </c>
      <c r="L5" s="73">
        <v>76</v>
      </c>
      <c r="M5" s="74">
        <f aca="true" t="shared" si="0" ref="M5:M11">SUM(F5:K5)</f>
        <v>26</v>
      </c>
      <c r="N5" s="108">
        <v>1</v>
      </c>
      <c r="O5" s="76">
        <f aca="true" t="shared" si="1" ref="O5:O11">(M5/30)*100</f>
        <v>86.66666666666667</v>
      </c>
    </row>
    <row r="6" spans="1:15" ht="15">
      <c r="A6" s="77" t="s">
        <v>194</v>
      </c>
      <c r="B6" s="78" t="s">
        <v>63</v>
      </c>
      <c r="C6" s="69" t="s">
        <v>20</v>
      </c>
      <c r="D6" s="78" t="s">
        <v>195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2</v>
      </c>
      <c r="L6" s="73">
        <v>68</v>
      </c>
      <c r="M6" s="74">
        <f t="shared" si="0"/>
        <v>24</v>
      </c>
      <c r="N6" s="108">
        <v>2</v>
      </c>
      <c r="O6" s="76">
        <f t="shared" si="1"/>
        <v>80</v>
      </c>
    </row>
    <row r="7" spans="1:15" ht="12.75">
      <c r="A7" s="77" t="s">
        <v>235</v>
      </c>
      <c r="B7" s="78" t="s">
        <v>236</v>
      </c>
      <c r="C7" s="80" t="s">
        <v>20</v>
      </c>
      <c r="D7" s="78" t="s">
        <v>134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2</v>
      </c>
      <c r="L7" s="73">
        <v>81</v>
      </c>
      <c r="M7" s="74">
        <f t="shared" si="0"/>
        <v>24</v>
      </c>
      <c r="N7" s="98">
        <v>3</v>
      </c>
      <c r="O7" s="76">
        <f t="shared" si="1"/>
        <v>80</v>
      </c>
    </row>
    <row r="8" spans="1:15" ht="12.75">
      <c r="A8" s="77" t="s">
        <v>52</v>
      </c>
      <c r="B8" s="78" t="s">
        <v>131</v>
      </c>
      <c r="C8" s="80" t="s">
        <v>20</v>
      </c>
      <c r="D8" s="78" t="s">
        <v>21</v>
      </c>
      <c r="E8" s="79" t="s">
        <v>22</v>
      </c>
      <c r="F8" s="71">
        <v>5</v>
      </c>
      <c r="G8" s="72">
        <v>5</v>
      </c>
      <c r="H8" s="72">
        <v>5</v>
      </c>
      <c r="I8" s="72"/>
      <c r="J8" s="72">
        <v>2</v>
      </c>
      <c r="K8" s="72">
        <v>2</v>
      </c>
      <c r="L8" s="73">
        <v>100</v>
      </c>
      <c r="M8" s="74">
        <f t="shared" si="0"/>
        <v>19</v>
      </c>
      <c r="N8" s="101">
        <v>4</v>
      </c>
      <c r="O8" s="76">
        <f t="shared" si="1"/>
        <v>63.33333333333333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/>
      <c r="N9" s="101"/>
      <c r="O9" s="76"/>
    </row>
    <row r="10" spans="1:15" ht="15">
      <c r="A10" s="77" t="s">
        <v>225</v>
      </c>
      <c r="B10" s="78" t="s">
        <v>226</v>
      </c>
      <c r="C10" s="80" t="s">
        <v>20</v>
      </c>
      <c r="D10" s="78" t="s">
        <v>21</v>
      </c>
      <c r="E10" s="79" t="s">
        <v>36</v>
      </c>
      <c r="F10" s="71">
        <v>5</v>
      </c>
      <c r="G10" s="72">
        <v>5</v>
      </c>
      <c r="H10" s="72">
        <v>5</v>
      </c>
      <c r="I10" s="72">
        <v>5</v>
      </c>
      <c r="J10" s="72">
        <v>4</v>
      </c>
      <c r="K10" s="72">
        <v>2</v>
      </c>
      <c r="L10" s="73">
        <v>120</v>
      </c>
      <c r="M10" s="74">
        <f t="shared" si="0"/>
        <v>26</v>
      </c>
      <c r="N10" s="108">
        <v>1</v>
      </c>
      <c r="O10" s="76">
        <f t="shared" si="1"/>
        <v>86.66666666666667</v>
      </c>
    </row>
    <row r="11" spans="1:15" ht="15">
      <c r="A11" s="77" t="s">
        <v>136</v>
      </c>
      <c r="B11" s="78" t="s">
        <v>111</v>
      </c>
      <c r="C11" s="80" t="s">
        <v>20</v>
      </c>
      <c r="D11" s="78" t="s">
        <v>162</v>
      </c>
      <c r="E11" s="79" t="s">
        <v>36</v>
      </c>
      <c r="F11" s="71">
        <v>0</v>
      </c>
      <c r="G11" s="72">
        <v>4</v>
      </c>
      <c r="H11" s="72">
        <v>3</v>
      </c>
      <c r="I11" s="72"/>
      <c r="J11" s="72">
        <v>0</v>
      </c>
      <c r="K11" s="72">
        <v>0</v>
      </c>
      <c r="L11" s="73">
        <v>110</v>
      </c>
      <c r="M11" s="74">
        <f t="shared" si="0"/>
        <v>7</v>
      </c>
      <c r="N11" s="108">
        <v>2</v>
      </c>
      <c r="O11" s="76">
        <f t="shared" si="1"/>
        <v>23.333333333333332</v>
      </c>
    </row>
    <row r="13" ht="18">
      <c r="A13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166</v>
      </c>
      <c r="D1" s="6"/>
    </row>
    <row r="2" ht="13.5" thickBot="1"/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165</v>
      </c>
      <c r="B7" s="15" t="s">
        <v>32</v>
      </c>
      <c r="C7" s="46" t="s">
        <v>20</v>
      </c>
      <c r="D7" s="15" t="s">
        <v>134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136</v>
      </c>
      <c r="B9" s="17" t="s">
        <v>111</v>
      </c>
      <c r="C9" s="28" t="s">
        <v>20</v>
      </c>
      <c r="D9" s="17" t="s">
        <v>162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163</v>
      </c>
      <c r="D1" s="6"/>
    </row>
    <row r="2" ht="13.5" thickBot="1"/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142</v>
      </c>
      <c r="B7" s="15" t="s">
        <v>93</v>
      </c>
      <c r="C7" s="46" t="s">
        <v>20</v>
      </c>
      <c r="D7" s="15" t="s">
        <v>143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155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156</v>
      </c>
      <c r="B10" s="17" t="s">
        <v>27</v>
      </c>
      <c r="C10" s="28" t="s">
        <v>20</v>
      </c>
      <c r="D10" s="17" t="s">
        <v>157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158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159</v>
      </c>
      <c r="B13" s="17" t="s">
        <v>146</v>
      </c>
      <c r="C13" s="28" t="s">
        <v>20</v>
      </c>
      <c r="D13" s="17" t="s">
        <v>160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161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136</v>
      </c>
      <c r="B15" s="17" t="s">
        <v>111</v>
      </c>
      <c r="C15" s="28" t="s">
        <v>20</v>
      </c>
      <c r="D15" s="17" t="s">
        <v>162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5.75" thickBot="1">
      <c r="C2" s="35" t="s">
        <v>151</v>
      </c>
    </row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4" t="s">
        <v>129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142</v>
      </c>
      <c r="B7" s="17" t="s">
        <v>93</v>
      </c>
      <c r="C7" s="28" t="s">
        <v>20</v>
      </c>
      <c r="D7" s="17" t="s">
        <v>143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144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145</v>
      </c>
      <c r="B13" s="17" t="s">
        <v>146</v>
      </c>
      <c r="C13" s="28" t="s">
        <v>20</v>
      </c>
      <c r="D13" s="17" t="s">
        <v>147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148</v>
      </c>
      <c r="B14" s="17" t="s">
        <v>149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150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141</v>
      </c>
    </row>
    <row r="2" ht="13.5" thickBot="1"/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126</v>
      </c>
      <c r="B9" s="17" t="s">
        <v>127</v>
      </c>
      <c r="C9" s="28" t="s">
        <v>20</v>
      </c>
      <c r="D9" s="17" t="s">
        <v>128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129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130</v>
      </c>
      <c r="B11" s="17" t="s">
        <v>131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132</v>
      </c>
      <c r="B12" s="17" t="s">
        <v>133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140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134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140</v>
      </c>
      <c r="AD13" s="21">
        <f t="shared" si="4"/>
        <v>0</v>
      </c>
    </row>
    <row r="14" spans="1:30" ht="12.75">
      <c r="A14" s="16" t="s">
        <v>135</v>
      </c>
      <c r="B14" s="17" t="s">
        <v>48</v>
      </c>
      <c r="C14" s="28" t="s">
        <v>20</v>
      </c>
      <c r="D14" s="17" t="s">
        <v>134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140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134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140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136</v>
      </c>
      <c r="B18" s="17" t="s">
        <v>111</v>
      </c>
      <c r="C18" s="28" t="s">
        <v>20</v>
      </c>
      <c r="D18" s="17" t="s">
        <v>162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137</v>
      </c>
      <c r="B19" s="17" t="s">
        <v>138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139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146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14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124</v>
      </c>
      <c r="H1" s="22"/>
      <c r="I1" s="22"/>
      <c r="J1" s="22"/>
    </row>
    <row r="2" ht="15.75" thickBot="1">
      <c r="B2" s="35" t="s">
        <v>233</v>
      </c>
    </row>
    <row r="3" spans="1:30" ht="1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5</v>
      </c>
      <c r="G3" s="149"/>
      <c r="H3" s="149"/>
      <c r="I3" s="149"/>
      <c r="J3" s="149"/>
      <c r="K3" s="149"/>
      <c r="L3" s="150"/>
      <c r="M3" s="126" t="s">
        <v>13</v>
      </c>
      <c r="N3" s="149"/>
      <c r="O3" s="149"/>
      <c r="P3" s="149"/>
      <c r="Q3" s="149"/>
      <c r="R3" s="149"/>
      <c r="S3" s="150"/>
      <c r="T3" s="126" t="s">
        <v>14</v>
      </c>
      <c r="U3" s="149"/>
      <c r="V3" s="149"/>
      <c r="W3" s="149"/>
      <c r="X3" s="149"/>
      <c r="Y3" s="149"/>
      <c r="Z3" s="150"/>
      <c r="AA3" s="142" t="s">
        <v>16</v>
      </c>
      <c r="AB3" s="143"/>
      <c r="AC3" s="144" t="s">
        <v>15</v>
      </c>
      <c r="AD3" s="23" t="s">
        <v>17</v>
      </c>
    </row>
    <row r="4" spans="1:30" ht="13.5" thickBot="1">
      <c r="A4" s="139"/>
      <c r="B4" s="140"/>
      <c r="C4" s="141"/>
      <c r="D4" s="141"/>
      <c r="E4" s="14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5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62</v>
      </c>
      <c r="B14" s="17" t="s">
        <v>63</v>
      </c>
      <c r="C14" s="28" t="s">
        <v>20</v>
      </c>
      <c r="D14" s="17" t="s">
        <v>64</v>
      </c>
      <c r="E14" s="48" t="s">
        <v>22</v>
      </c>
      <c r="F14" s="3">
        <v>0</v>
      </c>
      <c r="G14" s="2">
        <v>5</v>
      </c>
      <c r="H14" s="2">
        <v>5</v>
      </c>
      <c r="I14" s="2">
        <v>0</v>
      </c>
      <c r="J14" s="2">
        <v>0</v>
      </c>
      <c r="K14" s="2">
        <v>24</v>
      </c>
      <c r="L14" s="4">
        <f>F14+G14+H14+I14+J14</f>
        <v>10</v>
      </c>
      <c r="M14" s="3"/>
      <c r="N14" s="2"/>
      <c r="O14" s="2"/>
      <c r="P14" s="2"/>
      <c r="Q14" s="2"/>
      <c r="R14" s="2">
        <v>60</v>
      </c>
      <c r="S14" s="4">
        <f>M14+N14+O14+P14+Q14</f>
        <v>0</v>
      </c>
      <c r="T14" s="3">
        <v>1</v>
      </c>
      <c r="U14" s="2">
        <v>0</v>
      </c>
      <c r="V14" s="2">
        <v>1</v>
      </c>
      <c r="W14" s="2">
        <v>1</v>
      </c>
      <c r="X14" s="2">
        <v>1</v>
      </c>
      <c r="Y14" s="2">
        <v>85</v>
      </c>
      <c r="Z14" s="4">
        <f>T14+U14+V14+W14+X14</f>
        <v>4</v>
      </c>
      <c r="AA14" s="5">
        <f>K14+R14+Y14</f>
        <v>169</v>
      </c>
      <c r="AB14" s="4">
        <f>L14+S14+Z14</f>
        <v>14</v>
      </c>
      <c r="AC14" s="20">
        <v>10</v>
      </c>
      <c r="AD14" s="21">
        <f>(AB14/75)*100</f>
        <v>18.666666666666668</v>
      </c>
    </row>
    <row r="15" spans="1:30" ht="12.75">
      <c r="A15" s="16" t="s">
        <v>61</v>
      </c>
      <c r="B15" s="17" t="s">
        <v>48</v>
      </c>
      <c r="C15" s="28" t="s">
        <v>20</v>
      </c>
      <c r="D15" s="17" t="s">
        <v>57</v>
      </c>
      <c r="E15" s="48" t="s">
        <v>22</v>
      </c>
      <c r="F15" s="3">
        <v>0</v>
      </c>
      <c r="G15" s="2">
        <v>5</v>
      </c>
      <c r="H15" s="2">
        <v>0</v>
      </c>
      <c r="I15" s="2">
        <v>5</v>
      </c>
      <c r="J15" s="2">
        <v>0</v>
      </c>
      <c r="K15" s="2">
        <v>25</v>
      </c>
      <c r="L15" s="4">
        <f>F15+G15+H15+I15+J15</f>
        <v>10</v>
      </c>
      <c r="M15" s="3">
        <v>0</v>
      </c>
      <c r="N15" s="2">
        <v>0</v>
      </c>
      <c r="O15" s="2">
        <v>1</v>
      </c>
      <c r="P15" s="2">
        <v>3</v>
      </c>
      <c r="Q15" s="2">
        <v>0</v>
      </c>
      <c r="R15" s="2">
        <v>58</v>
      </c>
      <c r="S15" s="4">
        <f>M15+N15+O15+P15+Q15</f>
        <v>4</v>
      </c>
      <c r="T15" s="3"/>
      <c r="U15" s="2"/>
      <c r="V15" s="2"/>
      <c r="W15" s="2"/>
      <c r="X15" s="2"/>
      <c r="Y15" s="2">
        <v>90</v>
      </c>
      <c r="Z15" s="4">
        <f>T15+U15+V15+W15+X15</f>
        <v>0</v>
      </c>
      <c r="AA15" s="5">
        <f>K15+R15+Y15</f>
        <v>173</v>
      </c>
      <c r="AB15" s="4">
        <f>L15+S15+Z15</f>
        <v>14</v>
      </c>
      <c r="AC15" s="20">
        <v>11</v>
      </c>
      <c r="AD15" s="21">
        <f>(AB15/75)*100</f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153" t="s">
        <v>0</v>
      </c>
      <c r="B9" s="155" t="s">
        <v>1</v>
      </c>
      <c r="C9" s="157" t="s">
        <v>2</v>
      </c>
      <c r="D9" s="157" t="s">
        <v>3</v>
      </c>
      <c r="E9" s="151" t="s">
        <v>152</v>
      </c>
      <c r="F9" s="151" t="s">
        <v>88</v>
      </c>
    </row>
    <row r="10" spans="1:6" ht="12.75">
      <c r="A10" s="154"/>
      <c r="B10" s="156"/>
      <c r="C10" s="158"/>
      <c r="D10" s="158"/>
      <c r="E10" s="152"/>
      <c r="F10" s="152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153</v>
      </c>
      <c r="F11" s="52" t="s">
        <v>154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153</v>
      </c>
      <c r="F12" s="52" t="s">
        <v>154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4"/>
  <sheetViews>
    <sheetView zoomScale="75" zoomScaleNormal="75" workbookViewId="0" topLeftCell="A1">
      <selection activeCell="A14" sqref="A14"/>
    </sheetView>
  </sheetViews>
  <sheetFormatPr defaultColWidth="9.00390625" defaultRowHeight="12.75"/>
  <cols>
    <col min="1" max="1" width="18.25390625" style="62" customWidth="1"/>
    <col min="2" max="2" width="10.875" style="62" customWidth="1"/>
    <col min="3" max="3" width="9.125" style="62" customWidth="1"/>
    <col min="4" max="4" width="25.25390625" style="62" customWidth="1"/>
    <col min="5" max="16384" width="9.125" style="62" customWidth="1"/>
  </cols>
  <sheetData>
    <row r="1" spans="1:10" ht="18">
      <c r="A1" s="22"/>
      <c r="B1" s="22"/>
      <c r="C1" s="22" t="s">
        <v>241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15" t="s">
        <v>4</v>
      </c>
      <c r="F3" s="117" t="s">
        <v>167</v>
      </c>
      <c r="G3" s="118"/>
      <c r="H3" s="118"/>
      <c r="I3" s="118"/>
      <c r="J3" s="118"/>
      <c r="K3" s="118"/>
      <c r="L3" s="118"/>
      <c r="M3" s="119"/>
      <c r="N3" s="120" t="s">
        <v>15</v>
      </c>
      <c r="O3" s="122" t="s">
        <v>17</v>
      </c>
    </row>
    <row r="4" spans="1:15" ht="13.5" thickBot="1">
      <c r="A4" s="110"/>
      <c r="B4" s="112"/>
      <c r="C4" s="114"/>
      <c r="D4" s="114"/>
      <c r="E4" s="11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1"/>
      <c r="O4" s="123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4</v>
      </c>
      <c r="L5" s="73">
        <v>70</v>
      </c>
      <c r="M5" s="74">
        <f aca="true" t="shared" si="0" ref="M5:M12">SUM(F5:K5)</f>
        <v>28</v>
      </c>
      <c r="N5" s="108">
        <v>1</v>
      </c>
      <c r="O5" s="76">
        <f aca="true" t="shared" si="1" ref="O5:O12">(M5/30)*100</f>
        <v>93.33333333333333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247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1</v>
      </c>
      <c r="L6" s="73">
        <v>82</v>
      </c>
      <c r="M6" s="74">
        <f t="shared" si="0"/>
        <v>25</v>
      </c>
      <c r="N6" s="108">
        <v>2</v>
      </c>
      <c r="O6" s="76">
        <f t="shared" si="1"/>
        <v>83.33333333333334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98">
        <v>3</v>
      </c>
      <c r="O7" s="76">
        <f t="shared" si="1"/>
        <v>76.66666666666667</v>
      </c>
    </row>
    <row r="8" spans="1:15" ht="12.75">
      <c r="A8" s="77" t="s">
        <v>242</v>
      </c>
      <c r="B8" s="78" t="s">
        <v>243</v>
      </c>
      <c r="C8" s="69" t="s">
        <v>20</v>
      </c>
      <c r="D8" s="78" t="s">
        <v>21</v>
      </c>
      <c r="E8" s="70" t="s">
        <v>22</v>
      </c>
      <c r="F8" s="71">
        <v>5</v>
      </c>
      <c r="G8" s="72">
        <v>5</v>
      </c>
      <c r="H8" s="72">
        <v>5</v>
      </c>
      <c r="I8" s="72">
        <v>0</v>
      </c>
      <c r="J8" s="72">
        <v>0</v>
      </c>
      <c r="K8" s="72">
        <v>0</v>
      </c>
      <c r="L8" s="73">
        <v>65</v>
      </c>
      <c r="M8" s="74">
        <f t="shared" si="0"/>
        <v>15</v>
      </c>
      <c r="N8" s="101">
        <v>4</v>
      </c>
      <c r="O8" s="76">
        <f t="shared" si="1"/>
        <v>50</v>
      </c>
    </row>
    <row r="9" spans="1:15" ht="12.75">
      <c r="A9" s="77" t="s">
        <v>244</v>
      </c>
      <c r="B9" s="78" t="s">
        <v>56</v>
      </c>
      <c r="C9" s="69" t="s">
        <v>20</v>
      </c>
      <c r="D9" s="78" t="s">
        <v>21</v>
      </c>
      <c r="E9" s="70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0</v>
      </c>
      <c r="K9" s="72">
        <v>0</v>
      </c>
      <c r="L9" s="73">
        <v>70</v>
      </c>
      <c r="M9" s="74">
        <f t="shared" si="0"/>
        <v>15</v>
      </c>
      <c r="N9" s="101">
        <v>5</v>
      </c>
      <c r="O9" s="76">
        <f t="shared" si="1"/>
        <v>50</v>
      </c>
    </row>
    <row r="10" spans="1:15" ht="12.75">
      <c r="A10" s="77" t="s">
        <v>245</v>
      </c>
      <c r="B10" s="78" t="s">
        <v>19</v>
      </c>
      <c r="C10" s="69" t="s">
        <v>20</v>
      </c>
      <c r="D10" s="78" t="s">
        <v>246</v>
      </c>
      <c r="E10" s="70" t="s">
        <v>22</v>
      </c>
      <c r="F10" s="71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3">
        <v>120</v>
      </c>
      <c r="M10" s="74">
        <f t="shared" si="0"/>
        <v>0</v>
      </c>
      <c r="N10" s="75">
        <v>6</v>
      </c>
      <c r="O10" s="76">
        <f t="shared" si="1"/>
        <v>0</v>
      </c>
    </row>
    <row r="11" spans="1:15" ht="15">
      <c r="A11" s="77"/>
      <c r="B11" s="78"/>
      <c r="C11" s="80"/>
      <c r="D11" s="78"/>
      <c r="E11" s="79"/>
      <c r="F11" s="71"/>
      <c r="G11" s="72"/>
      <c r="H11" s="72"/>
      <c r="I11" s="72"/>
      <c r="J11" s="72"/>
      <c r="K11" s="72"/>
      <c r="L11" s="73"/>
      <c r="M11" s="74"/>
      <c r="N11" s="100"/>
      <c r="O11" s="76"/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0</v>
      </c>
      <c r="H12" s="72">
        <v>5</v>
      </c>
      <c r="I12" s="72">
        <v>0</v>
      </c>
      <c r="J12" s="72">
        <v>1</v>
      </c>
      <c r="K12" s="72">
        <v>3</v>
      </c>
      <c r="L12" s="73">
        <v>120</v>
      </c>
      <c r="M12" s="74">
        <f t="shared" si="0"/>
        <v>14</v>
      </c>
      <c r="N12" s="101">
        <v>1</v>
      </c>
      <c r="O12" s="76">
        <f t="shared" si="1"/>
        <v>46.666666666666664</v>
      </c>
    </row>
    <row r="14" ht="18">
      <c r="A14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A18" sqref="A18"/>
    </sheetView>
  </sheetViews>
  <sheetFormatPr defaultColWidth="9.00390625" defaultRowHeight="12.75"/>
  <cols>
    <col min="1" max="1" width="14.125" style="62" customWidth="1"/>
    <col min="2" max="2" width="13.00390625" style="62" customWidth="1"/>
    <col min="3" max="3" width="9.125" style="62" customWidth="1"/>
    <col min="4" max="4" width="20.375" style="62" customWidth="1"/>
    <col min="5" max="16384" width="9.125" style="62" customWidth="1"/>
  </cols>
  <sheetData>
    <row r="1" spans="1:10" ht="18">
      <c r="A1" s="22"/>
      <c r="B1" s="22"/>
      <c r="C1" s="22" t="s">
        <v>234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15" t="s">
        <v>4</v>
      </c>
      <c r="F3" s="117" t="s">
        <v>167</v>
      </c>
      <c r="G3" s="118"/>
      <c r="H3" s="118"/>
      <c r="I3" s="118"/>
      <c r="J3" s="118"/>
      <c r="K3" s="118"/>
      <c r="L3" s="118"/>
      <c r="M3" s="119"/>
      <c r="N3" s="120" t="s">
        <v>15</v>
      </c>
      <c r="O3" s="122" t="s">
        <v>17</v>
      </c>
    </row>
    <row r="4" spans="1:15" ht="13.5" thickBot="1">
      <c r="A4" s="110"/>
      <c r="B4" s="112"/>
      <c r="C4" s="114"/>
      <c r="D4" s="114"/>
      <c r="E4" s="11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1"/>
      <c r="O4" s="123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4</v>
      </c>
      <c r="L5" s="73">
        <v>47</v>
      </c>
      <c r="M5" s="74">
        <f>SUM(F5:K5)</f>
        <v>29</v>
      </c>
      <c r="N5" s="100">
        <v>1</v>
      </c>
      <c r="O5" s="76">
        <f>(M5/30)*100</f>
        <v>96.66666666666667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134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5</v>
      </c>
      <c r="L6" s="73">
        <v>72</v>
      </c>
      <c r="M6" s="74">
        <f>SUM(F6:K6)</f>
        <v>29</v>
      </c>
      <c r="N6" s="100">
        <v>2</v>
      </c>
      <c r="O6" s="76">
        <f>(M6/30)*100</f>
        <v>96.66666666666667</v>
      </c>
    </row>
    <row r="7" spans="1:15" ht="12.75">
      <c r="A7" s="77" t="s">
        <v>170</v>
      </c>
      <c r="B7" s="78" t="s">
        <v>171</v>
      </c>
      <c r="C7" s="69" t="s">
        <v>20</v>
      </c>
      <c r="D7" s="78" t="s">
        <v>172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4</v>
      </c>
      <c r="K7" s="72">
        <v>2</v>
      </c>
      <c r="L7" s="73">
        <v>72</v>
      </c>
      <c r="M7" s="74">
        <f>SUM(F7:K7)</f>
        <v>26</v>
      </c>
      <c r="N7" s="105">
        <v>3</v>
      </c>
      <c r="O7" s="76">
        <f>(M7/30)*100</f>
        <v>86.66666666666667</v>
      </c>
    </row>
    <row r="8" spans="1:15" ht="12.75">
      <c r="A8" s="77" t="s">
        <v>155</v>
      </c>
      <c r="B8" s="78" t="s">
        <v>78</v>
      </c>
      <c r="C8" s="69" t="s">
        <v>20</v>
      </c>
      <c r="D8" s="78" t="s">
        <v>21</v>
      </c>
      <c r="E8" s="70" t="s">
        <v>22</v>
      </c>
      <c r="F8" s="71">
        <v>5</v>
      </c>
      <c r="G8" s="72"/>
      <c r="H8" s="72">
        <v>5</v>
      </c>
      <c r="I8" s="72">
        <v>5</v>
      </c>
      <c r="J8" s="72">
        <v>5</v>
      </c>
      <c r="K8" s="72">
        <v>2</v>
      </c>
      <c r="L8" s="73">
        <v>120</v>
      </c>
      <c r="M8" s="74">
        <f>SUM(F8:K8)</f>
        <v>22</v>
      </c>
      <c r="N8" s="75">
        <v>4</v>
      </c>
      <c r="O8" s="76">
        <f>(M8/30)*100</f>
        <v>73.33333333333333</v>
      </c>
    </row>
    <row r="9" spans="1:15" ht="12.75">
      <c r="A9" s="77" t="s">
        <v>237</v>
      </c>
      <c r="B9" s="78" t="s">
        <v>238</v>
      </c>
      <c r="C9" s="69" t="s">
        <v>20</v>
      </c>
      <c r="D9" s="78" t="s">
        <v>134</v>
      </c>
      <c r="E9" s="70" t="s">
        <v>22</v>
      </c>
      <c r="F9" s="71">
        <v>5</v>
      </c>
      <c r="G9" s="72"/>
      <c r="H9" s="72">
        <v>0</v>
      </c>
      <c r="I9" s="72">
        <v>0</v>
      </c>
      <c r="J9" s="72"/>
      <c r="K9" s="72">
        <v>1</v>
      </c>
      <c r="L9" s="73">
        <v>120</v>
      </c>
      <c r="M9" s="74">
        <f>SUM(F9:K9)</f>
        <v>6</v>
      </c>
      <c r="N9" s="101">
        <v>5</v>
      </c>
      <c r="O9" s="76">
        <f>(M9/30)*100</f>
        <v>20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/>
      <c r="N10" s="105"/>
      <c r="O10" s="76"/>
    </row>
    <row r="11" spans="1:15" ht="15">
      <c r="A11" s="77" t="s">
        <v>103</v>
      </c>
      <c r="B11" s="78" t="s">
        <v>104</v>
      </c>
      <c r="C11" s="69" t="s">
        <v>20</v>
      </c>
      <c r="D11" s="78" t="s">
        <v>105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4</v>
      </c>
      <c r="K11" s="72">
        <v>0</v>
      </c>
      <c r="L11" s="73">
        <v>91</v>
      </c>
      <c r="M11" s="74">
        <f>SUM(F11:K11)</f>
        <v>24</v>
      </c>
      <c r="N11" s="100">
        <v>1</v>
      </c>
      <c r="O11" s="76">
        <f>(M11/30)*100</f>
        <v>80</v>
      </c>
    </row>
    <row r="12" spans="1:15" ht="15">
      <c r="A12" s="77" t="s">
        <v>239</v>
      </c>
      <c r="B12" s="78" t="s">
        <v>186</v>
      </c>
      <c r="C12" s="69" t="s">
        <v>20</v>
      </c>
      <c r="D12" s="78" t="s">
        <v>105</v>
      </c>
      <c r="E12" s="79" t="s">
        <v>36</v>
      </c>
      <c r="F12" s="71">
        <v>5</v>
      </c>
      <c r="G12" s="72">
        <v>3</v>
      </c>
      <c r="H12" s="72">
        <v>5</v>
      </c>
      <c r="I12" s="72">
        <v>5</v>
      </c>
      <c r="J12" s="72">
        <v>5</v>
      </c>
      <c r="K12" s="72">
        <v>0</v>
      </c>
      <c r="L12" s="73">
        <v>102</v>
      </c>
      <c r="M12" s="74">
        <f>SUM(F12:K12)</f>
        <v>23</v>
      </c>
      <c r="N12" s="100">
        <v>2</v>
      </c>
      <c r="O12" s="76">
        <f>(M12/30)*100</f>
        <v>76.66666666666667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0</v>
      </c>
      <c r="H13" s="72">
        <v>5</v>
      </c>
      <c r="I13" s="72">
        <v>5</v>
      </c>
      <c r="J13" s="72">
        <v>5</v>
      </c>
      <c r="K13" s="72">
        <v>2</v>
      </c>
      <c r="L13" s="73">
        <v>49</v>
      </c>
      <c r="M13" s="74">
        <f>SUM(F13:K13)</f>
        <v>22</v>
      </c>
      <c r="N13" s="100">
        <v>3</v>
      </c>
      <c r="O13" s="76">
        <f>(M13/30)*100</f>
        <v>73.33333333333333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/>
      <c r="H14" s="72">
        <v>0</v>
      </c>
      <c r="I14" s="72"/>
      <c r="J14" s="72">
        <v>0</v>
      </c>
      <c r="K14" s="72">
        <v>0</v>
      </c>
      <c r="L14" s="73">
        <v>120</v>
      </c>
      <c r="M14" s="74">
        <f>SUM(F14:K14)</f>
        <v>5</v>
      </c>
      <c r="N14" s="101">
        <v>4</v>
      </c>
      <c r="O14" s="76">
        <f>(M14/30)*100</f>
        <v>16.666666666666664</v>
      </c>
    </row>
    <row r="15" spans="1:15" ht="12.75">
      <c r="A15" s="77" t="s">
        <v>240</v>
      </c>
      <c r="B15" s="78" t="s">
        <v>111</v>
      </c>
      <c r="C15" s="69" t="s">
        <v>20</v>
      </c>
      <c r="D15" s="78" t="s">
        <v>134</v>
      </c>
      <c r="E15" s="79" t="s">
        <v>36</v>
      </c>
      <c r="F15" s="71">
        <v>0</v>
      </c>
      <c r="G15" s="72">
        <v>0</v>
      </c>
      <c r="H15" s="72"/>
      <c r="I15" s="72"/>
      <c r="J15" s="72"/>
      <c r="K15" s="72">
        <v>1</v>
      </c>
      <c r="L15" s="73">
        <v>120</v>
      </c>
      <c r="M15" s="74">
        <f aca="true" t="shared" si="0" ref="M15:M56">SUM(F15:K15)</f>
        <v>1</v>
      </c>
      <c r="N15" s="75">
        <v>5</v>
      </c>
      <c r="O15" s="76">
        <f aca="true" t="shared" si="1" ref="O15:O56">(M15/30)*100</f>
        <v>3.3333333333333335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8">
      <c r="A18" s="107" t="s">
        <v>232</v>
      </c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9.25390625" style="62" customWidth="1"/>
    <col min="5" max="16384" width="9.125" style="62" customWidth="1"/>
  </cols>
  <sheetData>
    <row r="1" spans="1:10" ht="18">
      <c r="A1" s="22"/>
      <c r="B1" s="22"/>
      <c r="C1" s="22" t="s">
        <v>216</v>
      </c>
      <c r="D1" s="6"/>
      <c r="E1" s="55"/>
      <c r="F1" s="55"/>
      <c r="G1" s="55"/>
      <c r="H1" s="55"/>
      <c r="I1" s="55"/>
      <c r="J1" s="55"/>
    </row>
    <row r="2" ht="18.75" thickBot="1">
      <c r="D2" s="106" t="s">
        <v>231</v>
      </c>
    </row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15" t="s">
        <v>4</v>
      </c>
      <c r="F3" s="117" t="s">
        <v>167</v>
      </c>
      <c r="G3" s="118"/>
      <c r="H3" s="118"/>
      <c r="I3" s="118"/>
      <c r="J3" s="118"/>
      <c r="K3" s="118"/>
      <c r="L3" s="118"/>
      <c r="M3" s="119"/>
      <c r="N3" s="120" t="s">
        <v>15</v>
      </c>
      <c r="O3" s="122" t="s">
        <v>17</v>
      </c>
    </row>
    <row r="4" spans="1:15" ht="13.5" thickBot="1">
      <c r="A4" s="110"/>
      <c r="B4" s="112"/>
      <c r="C4" s="114"/>
      <c r="D4" s="114"/>
      <c r="E4" s="11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1"/>
      <c r="O4" s="123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5</v>
      </c>
      <c r="L5" s="73">
        <v>89</v>
      </c>
      <c r="M5" s="74">
        <f aca="true" t="shared" si="0" ref="M5:M16">SUM(F5:K5)</f>
        <v>29</v>
      </c>
      <c r="N5" s="100">
        <v>1</v>
      </c>
      <c r="O5" s="76">
        <f aca="true" t="shared" si="1" ref="O5:O16">(M5/30)*100</f>
        <v>96.66666666666667</v>
      </c>
    </row>
    <row r="6" spans="1:15" ht="15">
      <c r="A6" s="77" t="s">
        <v>218</v>
      </c>
      <c r="B6" s="78" t="s">
        <v>219</v>
      </c>
      <c r="C6" s="69" t="s">
        <v>20</v>
      </c>
      <c r="D6" s="78" t="s">
        <v>42</v>
      </c>
      <c r="E6" s="70" t="s">
        <v>22</v>
      </c>
      <c r="F6" s="71">
        <v>5</v>
      </c>
      <c r="G6" s="72">
        <v>0</v>
      </c>
      <c r="H6" s="72">
        <v>4</v>
      </c>
      <c r="I6" s="72">
        <v>5</v>
      </c>
      <c r="J6" s="72">
        <v>2</v>
      </c>
      <c r="K6" s="72">
        <v>1</v>
      </c>
      <c r="L6" s="73">
        <v>93</v>
      </c>
      <c r="M6" s="74">
        <f t="shared" si="0"/>
        <v>17</v>
      </c>
      <c r="N6" s="100">
        <v>2</v>
      </c>
      <c r="O6" s="76">
        <f t="shared" si="1"/>
        <v>56.666666666666664</v>
      </c>
    </row>
    <row r="7" spans="1:15" ht="12.75">
      <c r="A7" s="77" t="s">
        <v>220</v>
      </c>
      <c r="B7" s="78" t="s">
        <v>221</v>
      </c>
      <c r="C7" s="69" t="s">
        <v>20</v>
      </c>
      <c r="D7" s="78" t="s">
        <v>134</v>
      </c>
      <c r="E7" s="70" t="s">
        <v>22</v>
      </c>
      <c r="F7" s="71">
        <v>5</v>
      </c>
      <c r="G7" s="72">
        <v>0</v>
      </c>
      <c r="H7" s="72">
        <v>0</v>
      </c>
      <c r="I7" s="72">
        <v>0</v>
      </c>
      <c r="J7" s="72">
        <v>0</v>
      </c>
      <c r="K7" s="72">
        <v>1</v>
      </c>
      <c r="L7" s="73">
        <v>75</v>
      </c>
      <c r="M7" s="74">
        <f t="shared" si="0"/>
        <v>6</v>
      </c>
      <c r="N7" s="105">
        <v>3</v>
      </c>
      <c r="O7" s="76">
        <f t="shared" si="1"/>
        <v>20</v>
      </c>
    </row>
    <row r="8" spans="1:15" ht="12.75">
      <c r="A8" s="77" t="s">
        <v>222</v>
      </c>
      <c r="B8" s="78" t="s">
        <v>223</v>
      </c>
      <c r="C8" s="69" t="s">
        <v>20</v>
      </c>
      <c r="D8" s="78" t="s">
        <v>134</v>
      </c>
      <c r="E8" s="70" t="s">
        <v>22</v>
      </c>
      <c r="F8" s="71">
        <v>5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3">
        <v>43</v>
      </c>
      <c r="M8" s="74">
        <f t="shared" si="0"/>
        <v>5</v>
      </c>
      <c r="N8" s="75">
        <v>4</v>
      </c>
      <c r="O8" s="76">
        <f t="shared" si="1"/>
        <v>16.666666666666664</v>
      </c>
    </row>
    <row r="9" spans="1:15" ht="12.75">
      <c r="A9" s="77" t="s">
        <v>224</v>
      </c>
      <c r="B9" s="78" t="s">
        <v>127</v>
      </c>
      <c r="C9" s="69" t="s">
        <v>20</v>
      </c>
      <c r="D9" s="78" t="s">
        <v>134</v>
      </c>
      <c r="E9" s="70" t="s">
        <v>22</v>
      </c>
      <c r="F9" s="71">
        <v>0</v>
      </c>
      <c r="G9" s="72">
        <v>0</v>
      </c>
      <c r="H9" s="72">
        <v>0</v>
      </c>
      <c r="I9" s="72">
        <v>0</v>
      </c>
      <c r="J9" s="72">
        <v>2</v>
      </c>
      <c r="K9" s="72">
        <v>1</v>
      </c>
      <c r="L9" s="73">
        <v>55</v>
      </c>
      <c r="M9" s="74">
        <f t="shared" si="0"/>
        <v>3</v>
      </c>
      <c r="N9" s="101">
        <v>5</v>
      </c>
      <c r="O9" s="76">
        <f t="shared" si="1"/>
        <v>10</v>
      </c>
    </row>
    <row r="10" spans="1:15" ht="12.75">
      <c r="A10" s="77"/>
      <c r="B10" s="78"/>
      <c r="C10" s="69" t="s">
        <v>20</v>
      </c>
      <c r="D10" s="78"/>
      <c r="E10" s="79"/>
      <c r="F10" s="71"/>
      <c r="G10" s="72"/>
      <c r="H10" s="72"/>
      <c r="I10" s="72"/>
      <c r="J10" s="72"/>
      <c r="K10" s="72"/>
      <c r="L10" s="73"/>
      <c r="M10" s="74">
        <f t="shared" si="0"/>
        <v>0</v>
      </c>
      <c r="N10" s="105"/>
      <c r="O10" s="76">
        <f t="shared" si="1"/>
        <v>0</v>
      </c>
    </row>
    <row r="11" spans="1:15" ht="15">
      <c r="A11" s="77" t="s">
        <v>225</v>
      </c>
      <c r="B11" s="78" t="s">
        <v>226</v>
      </c>
      <c r="C11" s="69" t="s">
        <v>20</v>
      </c>
      <c r="D11" s="78" t="s">
        <v>21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2</v>
      </c>
      <c r="K11" s="72">
        <v>5</v>
      </c>
      <c r="L11" s="73">
        <v>50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210</v>
      </c>
      <c r="B12" s="78" t="s">
        <v>211</v>
      </c>
      <c r="C12" s="69" t="s">
        <v>20</v>
      </c>
      <c r="D12" s="78" t="s">
        <v>212</v>
      </c>
      <c r="E12" s="79" t="s">
        <v>36</v>
      </c>
      <c r="F12" s="71">
        <v>5</v>
      </c>
      <c r="G12" s="72">
        <v>5</v>
      </c>
      <c r="H12" s="72">
        <v>5</v>
      </c>
      <c r="I12" s="72">
        <v>5</v>
      </c>
      <c r="J12" s="72">
        <v>5</v>
      </c>
      <c r="K12" s="72">
        <v>0</v>
      </c>
      <c r="L12" s="73">
        <v>80</v>
      </c>
      <c r="M12" s="74">
        <f t="shared" si="0"/>
        <v>25</v>
      </c>
      <c r="N12" s="100">
        <v>2</v>
      </c>
      <c r="O12" s="76">
        <f t="shared" si="1"/>
        <v>83.33333333333334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5</v>
      </c>
      <c r="H13" s="72">
        <v>4</v>
      </c>
      <c r="I13" s="72">
        <v>5</v>
      </c>
      <c r="J13" s="72">
        <v>4</v>
      </c>
      <c r="K13" s="72">
        <v>1</v>
      </c>
      <c r="L13" s="73">
        <v>28</v>
      </c>
      <c r="M13" s="74">
        <f t="shared" si="0"/>
        <v>24</v>
      </c>
      <c r="N13" s="100">
        <v>3</v>
      </c>
      <c r="O13" s="76">
        <f t="shared" si="1"/>
        <v>80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>
        <v>5</v>
      </c>
      <c r="H14" s="72">
        <v>5</v>
      </c>
      <c r="I14" s="72">
        <v>0</v>
      </c>
      <c r="J14" s="72">
        <v>1</v>
      </c>
      <c r="K14" s="72">
        <v>0</v>
      </c>
      <c r="L14" s="73">
        <v>105</v>
      </c>
      <c r="M14" s="74">
        <f t="shared" si="0"/>
        <v>16</v>
      </c>
      <c r="N14" s="101">
        <v>4</v>
      </c>
      <c r="O14" s="76">
        <f t="shared" si="1"/>
        <v>53.333333333333336</v>
      </c>
    </row>
    <row r="15" spans="1:15" ht="12.75">
      <c r="A15" s="77" t="s">
        <v>229</v>
      </c>
      <c r="B15" s="78" t="s">
        <v>230</v>
      </c>
      <c r="C15" s="69" t="s">
        <v>20</v>
      </c>
      <c r="D15" s="78" t="s">
        <v>134</v>
      </c>
      <c r="E15" s="79" t="s">
        <v>36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58</v>
      </c>
      <c r="M15" s="74">
        <f t="shared" si="0"/>
        <v>5</v>
      </c>
      <c r="N15" s="75">
        <v>5</v>
      </c>
      <c r="O15" s="76">
        <f t="shared" si="1"/>
        <v>16.666666666666664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9" ht="18">
      <c r="A19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75390625" style="62" customWidth="1"/>
    <col min="5" max="16384" width="9.125" style="62" customWidth="1"/>
  </cols>
  <sheetData>
    <row r="1" spans="2:10" ht="18">
      <c r="B1" s="22"/>
      <c r="C1" s="22" t="s">
        <v>215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15" t="s">
        <v>4</v>
      </c>
      <c r="F3" s="117" t="s">
        <v>167</v>
      </c>
      <c r="G3" s="118"/>
      <c r="H3" s="118"/>
      <c r="I3" s="118"/>
      <c r="J3" s="118"/>
      <c r="K3" s="118"/>
      <c r="L3" s="118"/>
      <c r="M3" s="119"/>
      <c r="N3" s="120" t="s">
        <v>15</v>
      </c>
      <c r="O3" s="122" t="s">
        <v>17</v>
      </c>
    </row>
    <row r="4" spans="1:15" ht="13.5" thickBot="1">
      <c r="A4" s="110"/>
      <c r="B4" s="112"/>
      <c r="C4" s="114"/>
      <c r="D4" s="114"/>
      <c r="E4" s="11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1"/>
      <c r="O4" s="123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0</v>
      </c>
      <c r="K5" s="72">
        <v>5</v>
      </c>
      <c r="L5" s="73">
        <v>67</v>
      </c>
      <c r="M5" s="74">
        <f>SUM(F5:K5)</f>
        <v>24</v>
      </c>
      <c r="N5" s="100">
        <v>1</v>
      </c>
      <c r="O5" s="76">
        <f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3</v>
      </c>
      <c r="H6" s="72">
        <v>2.5</v>
      </c>
      <c r="I6" s="72">
        <v>5</v>
      </c>
      <c r="J6" s="72"/>
      <c r="K6" s="72"/>
      <c r="L6" s="73">
        <v>150</v>
      </c>
      <c r="M6" s="74">
        <f>SUM(F6:K6)</f>
        <v>15.5</v>
      </c>
      <c r="N6" s="100">
        <v>2</v>
      </c>
      <c r="O6" s="76">
        <f>(M6/30)*100</f>
        <v>51.66666666666667</v>
      </c>
    </row>
    <row r="7" spans="1:15" ht="12.75">
      <c r="A7" s="77"/>
      <c r="B7" s="78"/>
      <c r="C7" s="80"/>
      <c r="D7" s="78"/>
      <c r="E7" s="79"/>
      <c r="F7" s="71"/>
      <c r="G7" s="72"/>
      <c r="H7" s="72"/>
      <c r="I7" s="72"/>
      <c r="J7" s="72"/>
      <c r="K7" s="72"/>
      <c r="L7" s="73"/>
      <c r="M7" s="74">
        <f>SUM(F7:K7)</f>
        <v>0</v>
      </c>
      <c r="N7" s="75"/>
      <c r="O7" s="76">
        <f>(M7/30)*100</f>
        <v>0</v>
      </c>
    </row>
    <row r="8" spans="1:15" ht="12.75">
      <c r="A8" s="77" t="s">
        <v>136</v>
      </c>
      <c r="B8" s="78" t="s">
        <v>111</v>
      </c>
      <c r="C8" s="80" t="s">
        <v>20</v>
      </c>
      <c r="D8" s="78" t="s">
        <v>162</v>
      </c>
      <c r="E8" s="79" t="s">
        <v>36</v>
      </c>
      <c r="F8" s="71">
        <v>5</v>
      </c>
      <c r="G8" s="72">
        <v>5</v>
      </c>
      <c r="H8" s="72"/>
      <c r="I8" s="72">
        <v>0</v>
      </c>
      <c r="J8" s="72">
        <v>1</v>
      </c>
      <c r="K8" s="72">
        <v>0</v>
      </c>
      <c r="L8" s="73">
        <v>144</v>
      </c>
      <c r="M8" s="74">
        <f>SUM(F8:K8)</f>
        <v>11</v>
      </c>
      <c r="N8" s="104">
        <v>1</v>
      </c>
      <c r="O8" s="76">
        <f>(M8/30)*100</f>
        <v>36.666666666666664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>SUM(F9:K9)</f>
        <v>0</v>
      </c>
      <c r="N9" s="75"/>
      <c r="O9" s="76">
        <f>(M9/30)*100</f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" sqref="S2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15" t="s">
        <v>4</v>
      </c>
      <c r="F3" s="117" t="s">
        <v>167</v>
      </c>
      <c r="G3" s="118"/>
      <c r="H3" s="118"/>
      <c r="I3" s="118"/>
      <c r="J3" s="118"/>
      <c r="K3" s="118"/>
      <c r="L3" s="118"/>
      <c r="M3" s="119"/>
      <c r="N3" s="120" t="s">
        <v>15</v>
      </c>
      <c r="O3" s="122" t="s">
        <v>17</v>
      </c>
    </row>
    <row r="4" spans="1:15" ht="13.5" thickBot="1">
      <c r="A4" s="110"/>
      <c r="B4" s="112"/>
      <c r="C4" s="114"/>
      <c r="D4" s="114"/>
      <c r="E4" s="11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1"/>
      <c r="O4" s="123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194</v>
      </c>
      <c r="B8" s="78" t="s">
        <v>63</v>
      </c>
      <c r="C8" s="69" t="s">
        <v>20</v>
      </c>
      <c r="D8" s="78" t="s">
        <v>195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156</v>
      </c>
      <c r="B9" s="78" t="s">
        <v>27</v>
      </c>
      <c r="C9" s="69" t="s">
        <v>20</v>
      </c>
      <c r="D9" s="78" t="s">
        <v>197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210</v>
      </c>
      <c r="B11" s="78" t="s">
        <v>211</v>
      </c>
      <c r="C11" s="80" t="s">
        <v>20</v>
      </c>
      <c r="D11" s="78" t="s">
        <v>212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K44" sqref="K44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213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209</v>
      </c>
    </row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15" t="s">
        <v>4</v>
      </c>
      <c r="F3" s="117" t="s">
        <v>167</v>
      </c>
      <c r="G3" s="118"/>
      <c r="H3" s="118"/>
      <c r="I3" s="118"/>
      <c r="J3" s="118"/>
      <c r="K3" s="118"/>
      <c r="L3" s="118"/>
      <c r="M3" s="119"/>
      <c r="N3" s="120" t="s">
        <v>15</v>
      </c>
      <c r="O3" s="122" t="s">
        <v>17</v>
      </c>
    </row>
    <row r="4" spans="1:15" ht="13.5" thickBot="1">
      <c r="A4" s="110"/>
      <c r="B4" s="112"/>
      <c r="C4" s="114"/>
      <c r="D4" s="114"/>
      <c r="E4" s="11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21"/>
      <c r="O4" s="123"/>
    </row>
    <row r="5" ht="12.75">
      <c r="G5" s="88" t="s">
        <v>204</v>
      </c>
    </row>
    <row r="6" spans="1:15" ht="12.75">
      <c r="A6" s="67" t="s">
        <v>170</v>
      </c>
      <c r="B6" s="68" t="s">
        <v>171</v>
      </c>
      <c r="C6" s="69" t="s">
        <v>20</v>
      </c>
      <c r="D6" s="68" t="s">
        <v>172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156</v>
      </c>
      <c r="B8" s="78" t="s">
        <v>27</v>
      </c>
      <c r="C8" s="80" t="s">
        <v>20</v>
      </c>
      <c r="D8" s="78" t="s">
        <v>197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198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199</v>
      </c>
      <c r="B11" s="78" t="s">
        <v>149</v>
      </c>
      <c r="C11" s="80" t="s">
        <v>20</v>
      </c>
      <c r="D11" s="78" t="s">
        <v>200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201</v>
      </c>
      <c r="B13" s="78" t="s">
        <v>202</v>
      </c>
      <c r="C13" s="80" t="s">
        <v>20</v>
      </c>
      <c r="D13" s="78" t="s">
        <v>203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205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206</v>
      </c>
      <c r="B18" s="78" t="s">
        <v>207</v>
      </c>
      <c r="C18" s="80" t="s">
        <v>20</v>
      </c>
      <c r="D18" s="78" t="s">
        <v>208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173</v>
      </c>
      <c r="B19" s="78" t="s">
        <v>109</v>
      </c>
      <c r="C19" s="80" t="s">
        <v>20</v>
      </c>
      <c r="D19" s="78" t="s">
        <v>174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189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196</v>
      </c>
    </row>
    <row r="3" spans="1:15" ht="12.75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167</v>
      </c>
      <c r="G3" s="127"/>
      <c r="H3" s="127"/>
      <c r="I3" s="127"/>
      <c r="J3" s="127"/>
      <c r="K3" s="127"/>
      <c r="L3" s="127"/>
      <c r="M3" s="128"/>
      <c r="N3" s="129" t="s">
        <v>15</v>
      </c>
      <c r="O3" s="131" t="s">
        <v>17</v>
      </c>
    </row>
    <row r="4" spans="1:15" ht="13.5" thickBot="1">
      <c r="A4" s="134"/>
      <c r="B4" s="136"/>
      <c r="C4" s="138"/>
      <c r="D4" s="138"/>
      <c r="E4" s="12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30"/>
      <c r="O4" s="132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190</v>
      </c>
      <c r="B6" s="17" t="s">
        <v>191</v>
      </c>
      <c r="C6" s="46" t="s">
        <v>192</v>
      </c>
      <c r="D6" s="17" t="s">
        <v>193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155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194</v>
      </c>
      <c r="B8" s="17" t="s">
        <v>63</v>
      </c>
      <c r="C8" s="28" t="s">
        <v>20</v>
      </c>
      <c r="D8" s="17" t="s">
        <v>195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169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33" t="s">
        <v>0</v>
      </c>
      <c r="B3" s="135" t="s">
        <v>1</v>
      </c>
      <c r="C3" s="137" t="s">
        <v>2</v>
      </c>
      <c r="D3" s="137" t="s">
        <v>3</v>
      </c>
      <c r="E3" s="124" t="s">
        <v>4</v>
      </c>
      <c r="F3" s="126" t="s">
        <v>167</v>
      </c>
      <c r="G3" s="127"/>
      <c r="H3" s="127"/>
      <c r="I3" s="127"/>
      <c r="J3" s="127"/>
      <c r="K3" s="127"/>
      <c r="L3" s="127"/>
      <c r="M3" s="128"/>
      <c r="N3" s="129" t="s">
        <v>15</v>
      </c>
      <c r="O3" s="131" t="s">
        <v>17</v>
      </c>
    </row>
    <row r="4" spans="1:15" ht="13.5" customHeight="1" thickBot="1">
      <c r="A4" s="134"/>
      <c r="B4" s="136"/>
      <c r="C4" s="138"/>
      <c r="D4" s="138"/>
      <c r="E4" s="12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30"/>
      <c r="O4" s="132"/>
    </row>
    <row r="5" spans="1:15" ht="12.75">
      <c r="A5" s="14" t="s">
        <v>175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170</v>
      </c>
      <c r="B6" s="17" t="s">
        <v>171</v>
      </c>
      <c r="C6" s="46" t="s">
        <v>20</v>
      </c>
      <c r="D6" s="17" t="s">
        <v>172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188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188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176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177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173</v>
      </c>
      <c r="B11" s="17" t="s">
        <v>109</v>
      </c>
      <c r="C11" s="28" t="s">
        <v>20</v>
      </c>
      <c r="D11" s="17" t="s">
        <v>174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136</v>
      </c>
      <c r="B12" s="17" t="s">
        <v>111</v>
      </c>
      <c r="C12" s="28" t="s">
        <v>20</v>
      </c>
      <c r="D12" s="17" t="s">
        <v>162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178</v>
      </c>
      <c r="B13" s="17" t="s">
        <v>179</v>
      </c>
      <c r="C13" s="28" t="s">
        <v>20</v>
      </c>
      <c r="D13" s="17" t="s">
        <v>180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181</v>
      </c>
      <c r="B14" s="17" t="s">
        <v>182</v>
      </c>
      <c r="C14" s="28" t="s">
        <v>20</v>
      </c>
      <c r="D14" s="17" t="s">
        <v>183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184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185</v>
      </c>
      <c r="B16" s="17" t="s">
        <v>186</v>
      </c>
      <c r="C16" s="28" t="s">
        <v>20</v>
      </c>
      <c r="D16" s="17" t="s">
        <v>187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2021-11-09T07:54:58Z</dcterms:modified>
  <cp:category/>
  <cp:version/>
  <cp:contentType/>
  <cp:contentStatus/>
</cp:coreProperties>
</file>